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ESTABLECIMIENTO'!$A$2:$Q$6</definedName>
    <definedName name="_xlnm._FilterDatabase" localSheetId="1" hidden="1">'POR PROVINCIA'!$A$2:$O$6</definedName>
    <definedName name="_xlnm._FilterDatabase" localSheetId="3" hidden="1">'POR USUARIO DE FAENA'!$A$2:$P$6</definedName>
  </definedNames>
  <calcPr calcId="152511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L7" i="2"/>
  <c r="M7" i="2"/>
  <c r="N7" i="2"/>
  <c r="O7" i="2"/>
  <c r="E7" i="1"/>
  <c r="F7" i="1"/>
  <c r="G7" i="1"/>
  <c r="H7" i="1"/>
  <c r="I7" i="1"/>
  <c r="J7" i="1"/>
  <c r="K7" i="1"/>
  <c r="L7" i="1"/>
  <c r="M7" i="1"/>
  <c r="N7" i="1"/>
  <c r="O7" i="1"/>
  <c r="P7" i="1"/>
  <c r="P7" i="2" l="1"/>
  <c r="Q7" i="1"/>
  <c r="I14" i="5" l="1"/>
  <c r="M6" i="4"/>
  <c r="L6" i="4" l="1"/>
  <c r="I13" i="5"/>
  <c r="I12" i="5"/>
  <c r="K6" i="4" l="1"/>
  <c r="I10" i="5" l="1"/>
  <c r="I11" i="5"/>
  <c r="I6" i="4"/>
  <c r="J6" i="4"/>
  <c r="I9" i="5" l="1"/>
  <c r="H6" i="4"/>
  <c r="I8" i="5" l="1"/>
  <c r="D6" i="4"/>
  <c r="C6" i="4"/>
  <c r="B6" i="4"/>
  <c r="E6" i="4"/>
  <c r="F6" i="4"/>
  <c r="G6" i="4"/>
  <c r="N6" i="4" l="1"/>
  <c r="O3" i="4" l="1"/>
  <c r="O4" i="4"/>
  <c r="O5" i="4"/>
  <c r="I7" i="5"/>
  <c r="I6" i="5" l="1"/>
  <c r="I5" i="5" l="1"/>
  <c r="I4" i="5" l="1"/>
  <c r="I3" i="5" l="1"/>
  <c r="I15" i="5" s="1"/>
  <c r="O6" i="4" l="1"/>
  <c r="B16" i="5" l="1"/>
  <c r="D16" i="5" l="1"/>
  <c r="C16" i="5" l="1"/>
  <c r="I16" i="5"/>
  <c r="E16" i="5"/>
  <c r="G16" i="5"/>
  <c r="H16" i="5"/>
  <c r="F16" i="5"/>
</calcChain>
</file>

<file path=xl/sharedStrings.xml><?xml version="1.0" encoding="utf-8"?>
<sst xmlns="http://schemas.openxmlformats.org/spreadsheetml/2006/main" count="107" uniqueCount="66">
  <si>
    <t>Total</t>
  </si>
  <si>
    <t>Secretaría de Agricultura, Ganadería y Pesca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</si>
  <si>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</si>
  <si>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</si>
  <si>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</si>
  <si>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</si>
  <si>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</si>
  <si>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</si>
  <si>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</si>
  <si>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</si>
  <si>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</si>
  <si>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CUIT</t>
  </si>
  <si>
    <t>Gestión de la Información</t>
  </si>
  <si>
    <t>MES/CATEGORÍA</t>
  </si>
  <si>
    <t>TOTAL GENERAL</t>
  </si>
  <si>
    <t>Actividad</t>
  </si>
  <si>
    <t>Enero</t>
  </si>
  <si>
    <t>Ministerio de Economía</t>
  </si>
  <si>
    <t>FUENTE: Dirección Nacional de Control Comercial Agropecuario - Gestión de la Información - SAGyP</t>
  </si>
  <si>
    <t>ACUMULADO 2023</t>
  </si>
  <si>
    <t>FEBRERO</t>
  </si>
  <si>
    <t>Febrero</t>
  </si>
  <si>
    <t>MARZO</t>
  </si>
  <si>
    <t>Marzo</t>
  </si>
  <si>
    <t>ABRIL</t>
  </si>
  <si>
    <t>Abril</t>
  </si>
  <si>
    <t>MAYO</t>
  </si>
  <si>
    <t>Mayo</t>
  </si>
  <si>
    <t>JUNIO</t>
  </si>
  <si>
    <t>Junio</t>
  </si>
  <si>
    <t>JULIO</t>
  </si>
  <si>
    <t>Julio</t>
  </si>
  <si>
    <t>AGOSTO</t>
  </si>
  <si>
    <t>SEPTIEMBRE</t>
  </si>
  <si>
    <t>Agosto</t>
  </si>
  <si>
    <t>Septiembre</t>
  </si>
  <si>
    <t>OCTUBRE</t>
  </si>
  <si>
    <t>Octubre</t>
  </si>
  <si>
    <t>Noviembre</t>
  </si>
  <si>
    <t>NOVIEMBRE</t>
  </si>
  <si>
    <t>DICIEMBRE</t>
  </si>
  <si>
    <t>Diciembre</t>
  </si>
  <si>
    <t>BUENOS AIRES</t>
  </si>
  <si>
    <t>CORDOBA</t>
  </si>
  <si>
    <t>RIO NEGRO</t>
  </si>
  <si>
    <t>Matarife Abastecedor</t>
  </si>
  <si>
    <t>Especie: Equinos</t>
  </si>
  <si>
    <t>Caballo</t>
  </si>
  <si>
    <t>Yegua</t>
  </si>
  <si>
    <t>Padrillo</t>
  </si>
  <si>
    <t>Burro</t>
  </si>
  <si>
    <t>Mula</t>
  </si>
  <si>
    <t>Potrillo/a</t>
  </si>
  <si>
    <t>Asno</t>
  </si>
  <si>
    <t>LAND L S.A.</t>
  </si>
  <si>
    <t>INFRIBA  SA</t>
  </si>
  <si>
    <t>SOLEMAR ALIMENTARIA S.A.</t>
  </si>
  <si>
    <t>FRIGORÍFICO LAMAR SA</t>
  </si>
  <si>
    <t>INFRIBA S.A.</t>
  </si>
  <si>
    <t>SOLEMAR ALIMENTARIA SA</t>
  </si>
  <si>
    <t>FRIGORIFICO LAMAR S.A.</t>
  </si>
  <si>
    <t>INFORME DE FAENA ANUAL 2023</t>
  </si>
  <si>
    <t>AÑO 2023 - FAENA DE EQUINOS POR PROVINCIA - EN CABEZAS</t>
  </si>
  <si>
    <t>AÑO 2023 - FAENA DE EQUINOS POR ESTABLECIMIENTO FAENADOR - EN CABEZAS</t>
  </si>
  <si>
    <t>AÑO 2023 - FAENA DE EQUINOS POR USUARIO DE FAENA - EN CABEZAS</t>
  </si>
  <si>
    <t>AÑO 2023 - FAENA DE EQUINOS POR CATEGORÍA - EN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</si>
</sst>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59999389629810485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165" fontId="11" fillId="3" borderId="4" xfId="1" applyNumberFormat="1" applyFont="1" applyFill="1" applyBorder="1" applyAlignment="1">
      <alignment horizontal="center" vertical="center"/>
    </xf>
    <xf numFmtId="165" fontId="11" fillId="3" borderId="0" xfId="0" applyNumberFormat="1" applyFont="1" applyFill="1"/>
    <xf numFmtId="0" fontId="10" fillId="3" borderId="0" xfId="0" applyFont="1" applyFill="1"/>
    <xf numFmtId="165" fontId="11" fillId="3" borderId="4" xfId="0" applyNumberFormat="1" applyFont="1" applyFill="1" applyBorder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3" fillId="0" borderId="0" xfId="0" applyFont="1"/>
    <xf numFmtId="165" fontId="13" fillId="0" borderId="0" xfId="1" applyNumberFormat="1" applyFont="1"/>
    <xf numFmtId="165" fontId="13" fillId="0" borderId="1" xfId="1" applyNumberFormat="1" applyFont="1" applyBorder="1"/>
    <xf numFmtId="165" fontId="13" fillId="0" borderId="0" xfId="1" applyNumberFormat="1" applyFont="1" applyBorder="1"/>
    <xf numFmtId="0" fontId="13" fillId="0" borderId="1" xfId="1" applyNumberFormat="1" applyFont="1" applyBorder="1"/>
    <xf numFmtId="165" fontId="13" fillId="0" borderId="2" xfId="1" applyNumberFormat="1" applyFont="1" applyBorder="1"/>
    <xf numFmtId="165" fontId="13" fillId="0" borderId="0" xfId="1" applyNumberFormat="1" applyFont="1" applyFill="1" applyBorder="1"/>
    <xf numFmtId="3" fontId="14" fillId="0" borderId="0" xfId="0" applyNumberFormat="1" applyFont="1" applyFill="1" applyBorder="1"/>
    <xf numFmtId="165" fontId="12" fillId="0" borderId="0" xfId="1" applyNumberFormat="1" applyFont="1" applyAlignment="1">
      <alignment vertical="center"/>
    </xf>
    <xf numFmtId="1" fontId="13" fillId="0" borderId="0" xfId="1" applyNumberFormat="1" applyFont="1"/>
    <xf numFmtId="165" fontId="12" fillId="0" borderId="0" xfId="1" applyNumberFormat="1" applyFont="1" applyBorder="1" applyAlignment="1">
      <alignment vertical="center"/>
    </xf>
    <xf numFmtId="1" fontId="13" fillId="0" borderId="1" xfId="1" applyNumberFormat="1" applyFont="1" applyBorder="1"/>
    <xf numFmtId="0" fontId="6" fillId="0" borderId="0" xfId="2" applyFont="1" applyBorder="1" applyAlignment="1">
      <alignment horizontal="center" vertical="center"/>
    </xf>
    <xf numFmtId="165" fontId="1" fillId="0" borderId="6" xfId="1" applyNumberFormat="1" applyFont="1" applyBorder="1"/>
    <xf numFmtId="165" fontId="1" fillId="0" borderId="1" xfId="1" applyNumberFormat="1" applyFont="1" applyBorder="1"/>
    <xf numFmtId="165" fontId="13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9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20" fillId="12" borderId="1" xfId="0" applyNumberFormat="1" applyFont="1" applyFill="1" applyBorder="1" applyAlignment="1">
      <alignment horizontal="center"/>
    </xf>
    <xf numFmtId="3" fontId="8" fillId="12" borderId="1" xfId="0" applyNumberFormat="1" applyFont="1" applyFill="1" applyBorder="1" applyAlignment="1">
      <alignment horizontal="center" vertical="center"/>
    </xf>
    <xf numFmtId="49" fontId="19" fillId="8" borderId="1" xfId="2" applyNumberFormat="1" applyFont="1" applyFill="1" applyBorder="1" applyAlignment="1">
      <alignment horizontal="center" vertical="center" wrapText="1"/>
    </xf>
    <xf numFmtId="49" fontId="19" fillId="8" borderId="5" xfId="2" applyNumberFormat="1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3" fontId="19" fillId="9" borderId="1" xfId="0" applyNumberFormat="1" applyFont="1" applyFill="1" applyBorder="1"/>
    <xf numFmtId="0" fontId="19" fillId="6" borderId="5" xfId="2" applyFont="1" applyFill="1" applyBorder="1" applyAlignment="1">
      <alignment horizontal="center" vertical="center" wrapText="1"/>
    </xf>
    <xf numFmtId="168" fontId="12" fillId="11" borderId="1" xfId="1" applyNumberFormat="1" applyFont="1" applyFill="1" applyBorder="1" applyAlignment="1">
      <alignment horizontal="center" vertical="center"/>
    </xf>
    <xf numFmtId="3" fontId="14" fillId="12" borderId="1" xfId="0" applyNumberFormat="1" applyFont="1" applyFill="1" applyBorder="1"/>
    <xf numFmtId="49" fontId="19" fillId="8" borderId="5" xfId="2" applyNumberFormat="1" applyFont="1" applyFill="1" applyBorder="1" applyAlignment="1">
      <alignment vertical="center" wrapText="1"/>
    </xf>
    <xf numFmtId="3" fontId="25" fillId="9" borderId="1" xfId="0" applyNumberFormat="1" applyFont="1" applyFill="1" applyBorder="1"/>
    <xf numFmtId="168" fontId="12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49" fontId="19" fillId="7" borderId="5" xfId="2" applyNumberFormat="1" applyFont="1" applyFill="1" applyBorder="1" applyAlignment="1">
      <alignment horizontal="center" vertical="center" wrapText="1"/>
    </xf>
    <xf numFmtId="167" fontId="19" fillId="13" borderId="1" xfId="1" applyNumberFormat="1" applyFont="1" applyFill="1" applyBorder="1" applyAlignment="1">
      <alignment vertical="center"/>
    </xf>
    <xf numFmtId="0" fontId="19" fillId="13" borderId="1" xfId="0" applyFont="1" applyFill="1" applyBorder="1" applyAlignment="1">
      <alignment horizontal="center" vertical="center"/>
    </xf>
    <xf numFmtId="165" fontId="26" fillId="5" borderId="1" xfId="1" applyNumberFormat="1" applyFont="1" applyFill="1" applyBorder="1" applyAlignment="1">
      <alignment horizontal="center" vertical="center"/>
    </xf>
    <xf numFmtId="165" fontId="26" fillId="5" borderId="7" xfId="1" applyNumberFormat="1" applyFont="1" applyFill="1" applyBorder="1" applyAlignment="1">
      <alignment horizontal="center" vertical="center"/>
    </xf>
    <xf numFmtId="165" fontId="26" fillId="9" borderId="1" xfId="1" applyNumberFormat="1" applyFont="1" applyFill="1" applyBorder="1" applyAlignment="1">
      <alignment horizontal="center" vertical="center"/>
    </xf>
    <xf numFmtId="3" fontId="19" fillId="9" borderId="5" xfId="0" applyNumberFormat="1" applyFont="1" applyFill="1" applyBorder="1" applyAlignment="1">
      <alignment vertical="center" wrapText="1"/>
    </xf>
    <xf numFmtId="168" fontId="8" fillId="9" borderId="5" xfId="0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/>
    </xf>
    <xf numFmtId="1" fontId="13" fillId="0" borderId="0" xfId="1" applyNumberFormat="1" applyFont="1" applyBorder="1"/>
    <xf numFmtId="168" fontId="2" fillId="14" borderId="6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 vertical="center"/>
    </xf>
    <xf numFmtId="165" fontId="11" fillId="3" borderId="0" xfId="0" applyNumberFormat="1" applyFont="1" applyFill="1" applyBorder="1"/>
    <xf numFmtId="168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2" fillId="15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8" fontId="12" fillId="14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2" applyFont="1" applyBorder="1" applyAlignment="1">
      <alignment horizontal="center" vertical="center" readingOrder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readingOrder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2" fillId="0" borderId="0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N8" sqref="N8"/>
    </sheetView>
  </sheetViews>
  <sheetFormatPr baseColWidth="10" defaultRowHeight="15"/>
  <sheetData>
    <row r="2" spans="2:12" ht="20.25">
      <c r="B2" s="1"/>
      <c r="C2" s="81" t="s">
        <v>1</v>
      </c>
      <c r="D2" s="81"/>
      <c r="E2" s="81"/>
      <c r="F2" s="81"/>
      <c r="G2" s="1"/>
      <c r="H2" s="81" t="s">
        <v>17</v>
      </c>
      <c r="I2" s="81"/>
      <c r="J2" s="81"/>
      <c r="K2" s="81"/>
    </row>
    <row r="3" spans="2:12" ht="20.25">
      <c r="B3" s="1"/>
      <c r="C3" s="81"/>
      <c r="D3" s="81"/>
      <c r="E3" s="81"/>
      <c r="F3" s="81"/>
      <c r="G3" s="1"/>
      <c r="H3" s="81"/>
      <c r="I3" s="81"/>
      <c r="J3" s="81"/>
      <c r="K3" s="81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82" t="s">
        <v>2</v>
      </c>
      <c r="D7" s="82"/>
      <c r="E7" s="82"/>
      <c r="F7" s="82"/>
      <c r="G7" s="82"/>
      <c r="H7" s="82"/>
      <c r="I7" s="82"/>
      <c r="J7" s="82"/>
      <c r="K7" s="82"/>
    </row>
    <row r="8" spans="2:12" ht="21" customHeight="1">
      <c r="B8" s="27"/>
      <c r="C8" s="27"/>
      <c r="D8" s="86" t="s">
        <v>12</v>
      </c>
      <c r="E8" s="86"/>
      <c r="F8" s="86"/>
      <c r="G8" s="86"/>
      <c r="H8" s="86"/>
      <c r="I8" s="86"/>
      <c r="J8" s="86"/>
      <c r="K8" s="27"/>
    </row>
    <row r="9" spans="2:12" ht="14.25" customHeight="1"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2:12" ht="26.25">
      <c r="B10" s="3"/>
      <c r="C10" s="83" t="s">
        <v>61</v>
      </c>
      <c r="D10" s="83"/>
      <c r="E10" s="83"/>
      <c r="F10" s="83"/>
      <c r="G10" s="83"/>
      <c r="H10" s="83"/>
      <c r="I10" s="83"/>
      <c r="J10" s="83"/>
      <c r="K10" s="83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84" t="s">
        <v>46</v>
      </c>
      <c r="E12" s="84"/>
      <c r="F12" s="84"/>
      <c r="G12" s="84"/>
      <c r="H12" s="84"/>
      <c r="I12" s="84"/>
      <c r="J12" s="84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80"/>
      <c r="C14" s="80"/>
      <c r="D14" s="80"/>
      <c r="E14" s="80"/>
      <c r="F14" s="80"/>
      <c r="G14" s="80"/>
      <c r="H14" s="80"/>
      <c r="I14" s="80"/>
      <c r="J14" s="80"/>
      <c r="K14" s="80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8"/>
  <sheetViews>
    <sheetView showGridLines="0" zoomScale="86" zoomScaleNormal="86" workbookViewId="0">
      <selection activeCell="N2" sqref="N2"/>
    </sheetView>
  </sheetViews>
  <sheetFormatPr baseColWidth="10" defaultColWidth="11.42578125" defaultRowHeight="12.75"/>
  <cols>
    <col min="1" max="1" width="21.7109375" style="16" customWidth="1"/>
    <col min="2" max="13" width="15.42578125" style="16" customWidth="1"/>
    <col min="14" max="14" width="13.7109375" style="16" customWidth="1"/>
    <col min="15" max="15" width="20.28515625" style="16" customWidth="1"/>
    <col min="16" max="16384" width="11.42578125" style="16"/>
  </cols>
  <sheetData>
    <row r="1" spans="1:194" s="15" customFormat="1" ht="50.25" customHeight="1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94" ht="45" customHeight="1">
      <c r="A2" s="43" t="s">
        <v>5</v>
      </c>
      <c r="B2" s="36" t="s">
        <v>6</v>
      </c>
      <c r="C2" s="36" t="s">
        <v>20</v>
      </c>
      <c r="D2" s="36" t="s">
        <v>22</v>
      </c>
      <c r="E2" s="36" t="s">
        <v>24</v>
      </c>
      <c r="F2" s="36" t="s">
        <v>26</v>
      </c>
      <c r="G2" s="36" t="s">
        <v>28</v>
      </c>
      <c r="H2" s="36" t="s">
        <v>30</v>
      </c>
      <c r="I2" s="36" t="s">
        <v>32</v>
      </c>
      <c r="J2" s="36" t="s">
        <v>33</v>
      </c>
      <c r="K2" s="36" t="s">
        <v>36</v>
      </c>
      <c r="L2" s="36" t="s">
        <v>39</v>
      </c>
      <c r="M2" s="36" t="s">
        <v>40</v>
      </c>
      <c r="N2" s="41" t="s">
        <v>19</v>
      </c>
      <c r="O2" s="42" t="s">
        <v>8</v>
      </c>
    </row>
    <row r="3" spans="1:194" ht="15" customHeight="1">
      <c r="A3" s="28" t="s">
        <v>42</v>
      </c>
      <c r="B3" s="37">
        <v>3379</v>
      </c>
      <c r="C3" s="37">
        <v>2740</v>
      </c>
      <c r="D3" s="37">
        <v>4539</v>
      </c>
      <c r="E3" s="37">
        <v>2439</v>
      </c>
      <c r="F3" s="37">
        <v>3213</v>
      </c>
      <c r="G3" s="37">
        <v>3847</v>
      </c>
      <c r="H3" s="37">
        <v>3886</v>
      </c>
      <c r="I3" s="37">
        <v>3955</v>
      </c>
      <c r="J3" s="37">
        <v>3681.5</v>
      </c>
      <c r="K3" s="37">
        <v>3865</v>
      </c>
      <c r="L3" s="37">
        <v>3211</v>
      </c>
      <c r="M3" s="38">
        <v>3151</v>
      </c>
      <c r="N3" s="38">
        <v>41906.5</v>
      </c>
      <c r="O3" s="39">
        <f>+N3/$N$6</f>
        <v>0.47327645109011751</v>
      </c>
    </row>
    <row r="4" spans="1:194" ht="15" customHeight="1">
      <c r="A4" s="29" t="s">
        <v>43</v>
      </c>
      <c r="B4" s="37">
        <v>3102</v>
      </c>
      <c r="C4" s="37">
        <v>3258</v>
      </c>
      <c r="D4" s="37">
        <v>3758</v>
      </c>
      <c r="E4" s="37">
        <v>2217</v>
      </c>
      <c r="F4" s="37">
        <v>2979</v>
      </c>
      <c r="G4" s="37">
        <v>3769.5</v>
      </c>
      <c r="H4" s="37">
        <v>4245</v>
      </c>
      <c r="I4" s="37">
        <v>4259</v>
      </c>
      <c r="J4" s="37">
        <v>3899</v>
      </c>
      <c r="K4" s="37">
        <v>2502</v>
      </c>
      <c r="L4" s="37">
        <v>3730</v>
      </c>
      <c r="M4" s="38">
        <v>2855</v>
      </c>
      <c r="N4" s="38">
        <v>40573.5</v>
      </c>
      <c r="O4" s="39">
        <f>+N4/$N$6</f>
        <v>0.4582220440338583</v>
      </c>
    </row>
    <row r="5" spans="1:194" ht="15" customHeight="1">
      <c r="A5" s="29" t="s">
        <v>44</v>
      </c>
      <c r="B5" s="37">
        <v>229</v>
      </c>
      <c r="C5" s="37">
        <v>404.5</v>
      </c>
      <c r="D5" s="37">
        <v>418.5</v>
      </c>
      <c r="E5" s="37">
        <v>338.5</v>
      </c>
      <c r="F5" s="37">
        <v>737.5</v>
      </c>
      <c r="G5" s="37">
        <v>665</v>
      </c>
      <c r="H5" s="37">
        <v>541.5</v>
      </c>
      <c r="I5" s="37">
        <v>336.5</v>
      </c>
      <c r="J5" s="37">
        <v>341.5</v>
      </c>
      <c r="K5" s="37">
        <v>1112.5</v>
      </c>
      <c r="L5" s="37">
        <v>570.5</v>
      </c>
      <c r="M5" s="38">
        <v>370</v>
      </c>
      <c r="N5" s="38">
        <v>6065.5</v>
      </c>
      <c r="O5" s="39">
        <f>+N5/$N$6</f>
        <v>6.8501504876024188E-2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</row>
    <row r="6" spans="1:194" ht="15">
      <c r="A6" s="44" t="s">
        <v>7</v>
      </c>
      <c r="B6" s="40">
        <f t="shared" ref="B6:M6" si="0">SUM(B3:B5)</f>
        <v>6710</v>
      </c>
      <c r="C6" s="40">
        <f t="shared" si="0"/>
        <v>6402.5</v>
      </c>
      <c r="D6" s="40">
        <f t="shared" si="0"/>
        <v>8715.5</v>
      </c>
      <c r="E6" s="40">
        <f t="shared" si="0"/>
        <v>4994.5</v>
      </c>
      <c r="F6" s="40">
        <f t="shared" si="0"/>
        <v>6929.5</v>
      </c>
      <c r="G6" s="40">
        <f t="shared" si="0"/>
        <v>8281.5</v>
      </c>
      <c r="H6" s="40">
        <f t="shared" si="0"/>
        <v>8672.5</v>
      </c>
      <c r="I6" s="40">
        <f t="shared" si="0"/>
        <v>8550.5</v>
      </c>
      <c r="J6" s="40">
        <f t="shared" si="0"/>
        <v>7922</v>
      </c>
      <c r="K6" s="40">
        <f t="shared" si="0"/>
        <v>7479.5</v>
      </c>
      <c r="L6" s="40">
        <f t="shared" si="0"/>
        <v>7511.5</v>
      </c>
      <c r="M6" s="40">
        <f t="shared" si="0"/>
        <v>6376</v>
      </c>
      <c r="N6" s="63">
        <f>SUM(B6:M6)</f>
        <v>88545.5</v>
      </c>
      <c r="O6" s="39">
        <f>+N6/$N$6</f>
        <v>1</v>
      </c>
    </row>
    <row r="8" spans="1:194" ht="15.75">
      <c r="A8" s="95" t="s">
        <v>18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</sheetData>
  <sortState ref="A2:AK24">
    <sortCondition descending="1" ref="N2:N24"/>
  </sortState>
  <mergeCells count="2">
    <mergeCell ref="A8:U8"/>
    <mergeCell ref="A1:O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zoomScale="90" zoomScaleNormal="90" workbookViewId="0">
      <selection activeCell="G16" sqref="G16"/>
    </sheetView>
  </sheetViews>
  <sheetFormatPr baseColWidth="10" defaultColWidth="11.42578125" defaultRowHeight="12.75"/>
  <cols>
    <col min="1" max="1" width="8" style="16" customWidth="1"/>
    <col min="2" max="2" width="12" style="16" bestFit="1" customWidth="1"/>
    <col min="3" max="3" width="32.85546875" style="16" customWidth="1"/>
    <col min="4" max="4" width="18.5703125" style="16" customWidth="1"/>
    <col min="5" max="16" width="17.85546875" style="15" customWidth="1"/>
    <col min="17" max="17" width="18" style="16" customWidth="1"/>
    <col min="18" max="19" width="11.42578125" style="16"/>
    <col min="20" max="20" width="18" style="16" bestFit="1" customWidth="1"/>
    <col min="21" max="21" width="19.28515625" style="16" bestFit="1" customWidth="1"/>
    <col min="22" max="16384" width="11.42578125" style="16"/>
  </cols>
  <sheetData>
    <row r="1" spans="1:17" s="15" customFormat="1" ht="50.25" customHeight="1">
      <c r="A1" s="89" t="s">
        <v>63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31.5" customHeight="1">
      <c r="A2" s="45" t="s">
        <v>3</v>
      </c>
      <c r="B2" s="45" t="s">
        <v>11</v>
      </c>
      <c r="C2" s="45" t="s">
        <v>4</v>
      </c>
      <c r="D2" s="45" t="s">
        <v>5</v>
      </c>
      <c r="E2" s="53" t="s">
        <v>6</v>
      </c>
      <c r="F2" s="53" t="s">
        <v>20</v>
      </c>
      <c r="G2" s="53" t="s">
        <v>22</v>
      </c>
      <c r="H2" s="53" t="s">
        <v>24</v>
      </c>
      <c r="I2" s="53" t="s">
        <v>26</v>
      </c>
      <c r="J2" s="53" t="s">
        <v>28</v>
      </c>
      <c r="K2" s="53" t="s">
        <v>30</v>
      </c>
      <c r="L2" s="53" t="s">
        <v>32</v>
      </c>
      <c r="M2" s="53" t="s">
        <v>33</v>
      </c>
      <c r="N2" s="53" t="s">
        <v>36</v>
      </c>
      <c r="O2" s="53" t="s">
        <v>39</v>
      </c>
      <c r="P2" s="53" t="s">
        <v>40</v>
      </c>
      <c r="Q2" s="48" t="s">
        <v>19</v>
      </c>
    </row>
    <row r="3" spans="1:17" ht="15" customHeight="1">
      <c r="A3" s="19">
        <v>939</v>
      </c>
      <c r="B3" s="19">
        <v>30715845896</v>
      </c>
      <c r="C3" s="17" t="s">
        <v>54</v>
      </c>
      <c r="D3" s="17" t="s">
        <v>43</v>
      </c>
      <c r="E3" s="68">
        <v>3102</v>
      </c>
      <c r="F3" s="68">
        <v>3258</v>
      </c>
      <c r="G3" s="68">
        <v>3758</v>
      </c>
      <c r="H3" s="68">
        <v>2217</v>
      </c>
      <c r="I3" s="68">
        <v>2979</v>
      </c>
      <c r="J3" s="68">
        <v>3769.5</v>
      </c>
      <c r="K3" s="68">
        <v>4245</v>
      </c>
      <c r="L3" s="68">
        <v>4259</v>
      </c>
      <c r="M3" s="68">
        <v>3899</v>
      </c>
      <c r="N3" s="68">
        <v>2502</v>
      </c>
      <c r="O3" s="68">
        <v>3730</v>
      </c>
      <c r="P3" s="64">
        <v>2855</v>
      </c>
      <c r="Q3" s="46">
        <v>40573.5</v>
      </c>
    </row>
    <row r="4" spans="1:17" ht="15" customHeight="1">
      <c r="A4" s="19">
        <v>1094</v>
      </c>
      <c r="B4" s="19">
        <v>30535168608</v>
      </c>
      <c r="C4" s="17" t="s">
        <v>57</v>
      </c>
      <c r="D4" s="17" t="s">
        <v>42</v>
      </c>
      <c r="E4" s="68">
        <v>2852</v>
      </c>
      <c r="F4" s="68">
        <v>2418</v>
      </c>
      <c r="G4" s="68">
        <v>4093</v>
      </c>
      <c r="H4" s="68">
        <v>2198</v>
      </c>
      <c r="I4" s="68">
        <v>2815</v>
      </c>
      <c r="J4" s="68">
        <v>3370</v>
      </c>
      <c r="K4" s="68">
        <v>3402</v>
      </c>
      <c r="L4" s="68">
        <v>3477</v>
      </c>
      <c r="M4" s="68">
        <v>3372</v>
      </c>
      <c r="N4" s="68">
        <v>3519</v>
      </c>
      <c r="O4" s="68">
        <v>2753</v>
      </c>
      <c r="P4" s="64">
        <v>2635</v>
      </c>
      <c r="Q4" s="46">
        <v>36904</v>
      </c>
    </row>
    <row r="5" spans="1:17" ht="15" customHeight="1">
      <c r="A5" s="19">
        <v>1284</v>
      </c>
      <c r="B5" s="19">
        <v>30709194506</v>
      </c>
      <c r="C5" s="17" t="s">
        <v>56</v>
      </c>
      <c r="D5" s="17" t="s">
        <v>44</v>
      </c>
      <c r="E5" s="68">
        <v>229</v>
      </c>
      <c r="F5" s="68">
        <v>404.5</v>
      </c>
      <c r="G5" s="68">
        <v>418.5</v>
      </c>
      <c r="H5" s="68">
        <v>338.5</v>
      </c>
      <c r="I5" s="68">
        <v>737.5</v>
      </c>
      <c r="J5" s="68">
        <v>665</v>
      </c>
      <c r="K5" s="68">
        <v>541.5</v>
      </c>
      <c r="L5" s="68">
        <v>336.5</v>
      </c>
      <c r="M5" s="68">
        <v>341.5</v>
      </c>
      <c r="N5" s="68">
        <v>1112.5</v>
      </c>
      <c r="O5" s="68">
        <v>570.5</v>
      </c>
      <c r="P5" s="64">
        <v>370</v>
      </c>
      <c r="Q5" s="46">
        <v>6065.5</v>
      </c>
    </row>
    <row r="6" spans="1:17" ht="15" customHeight="1">
      <c r="A6" s="19">
        <v>1268</v>
      </c>
      <c r="B6" s="19">
        <v>30608708347</v>
      </c>
      <c r="C6" s="17" t="s">
        <v>55</v>
      </c>
      <c r="D6" s="17" t="s">
        <v>42</v>
      </c>
      <c r="E6" s="68">
        <v>527</v>
      </c>
      <c r="F6" s="68">
        <v>322</v>
      </c>
      <c r="G6" s="68">
        <v>446</v>
      </c>
      <c r="H6" s="68">
        <v>241</v>
      </c>
      <c r="I6" s="68">
        <v>398</v>
      </c>
      <c r="J6" s="68">
        <v>477</v>
      </c>
      <c r="K6" s="68">
        <v>484</v>
      </c>
      <c r="L6" s="68">
        <v>478</v>
      </c>
      <c r="M6" s="68">
        <v>309.5</v>
      </c>
      <c r="N6" s="68">
        <v>346</v>
      </c>
      <c r="O6" s="68">
        <v>458</v>
      </c>
      <c r="P6" s="64">
        <v>516</v>
      </c>
      <c r="Q6" s="46">
        <v>5002.5</v>
      </c>
    </row>
    <row r="7" spans="1:17">
      <c r="A7" s="18"/>
      <c r="B7" s="18"/>
      <c r="C7" s="20"/>
      <c r="D7" s="49" t="s">
        <v>7</v>
      </c>
      <c r="E7" s="47">
        <f t="shared" ref="E7:P7" si="0">SUM(E3:E6)</f>
        <v>6710</v>
      </c>
      <c r="F7" s="47">
        <f t="shared" si="0"/>
        <v>6402.5</v>
      </c>
      <c r="G7" s="47">
        <f t="shared" si="0"/>
        <v>8715.5</v>
      </c>
      <c r="H7" s="47">
        <f t="shared" si="0"/>
        <v>4994.5</v>
      </c>
      <c r="I7" s="47">
        <f t="shared" si="0"/>
        <v>6929.5</v>
      </c>
      <c r="J7" s="47">
        <f t="shared" si="0"/>
        <v>8281.5</v>
      </c>
      <c r="K7" s="47">
        <f t="shared" si="0"/>
        <v>8672.5</v>
      </c>
      <c r="L7" s="47">
        <f t="shared" si="0"/>
        <v>8550.5</v>
      </c>
      <c r="M7" s="47">
        <f t="shared" si="0"/>
        <v>7922</v>
      </c>
      <c r="N7" s="47">
        <f t="shared" si="0"/>
        <v>7479.5</v>
      </c>
      <c r="O7" s="47">
        <f t="shared" si="0"/>
        <v>7511.5</v>
      </c>
      <c r="P7" s="47">
        <f t="shared" si="0"/>
        <v>6376</v>
      </c>
      <c r="Q7" s="76">
        <f>SUM(E7:P7)</f>
        <v>88545.5</v>
      </c>
    </row>
    <row r="8" spans="1:17">
      <c r="A8" s="21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75">
      <c r="A9" s="95" t="s">
        <v>18</v>
      </c>
      <c r="B9" s="95"/>
      <c r="C9" s="96"/>
      <c r="D9" s="96"/>
      <c r="E9" s="97"/>
      <c r="F9" s="98"/>
      <c r="G9" s="98"/>
      <c r="H9" s="70"/>
      <c r="I9" s="71"/>
      <c r="J9" s="72"/>
      <c r="K9" s="73"/>
      <c r="L9" s="75"/>
      <c r="M9" s="75"/>
      <c r="N9" s="77"/>
      <c r="O9" s="78"/>
      <c r="P9" s="79"/>
      <c r="Q9" s="22"/>
    </row>
  </sheetData>
  <sortState ref="A4:AM175">
    <sortCondition descending="1" ref="Q4:Q175"/>
  </sortState>
  <mergeCells count="2">
    <mergeCell ref="A1:Q1"/>
    <mergeCell ref="A9:G9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showGridLines="0" zoomScale="90" zoomScaleNormal="90" workbookViewId="0">
      <selection activeCell="A2" sqref="A2"/>
    </sheetView>
  </sheetViews>
  <sheetFormatPr baseColWidth="10" defaultColWidth="11.42578125" defaultRowHeight="12.75"/>
  <cols>
    <col min="1" max="1" width="12" style="24" bestFit="1" customWidth="1"/>
    <col min="2" max="2" width="29.140625" style="16" customWidth="1"/>
    <col min="3" max="3" width="27.5703125" style="16" customWidth="1"/>
    <col min="4" max="15" width="17.85546875" style="16" customWidth="1"/>
    <col min="16" max="16" width="18.140625" style="16" customWidth="1"/>
    <col min="17" max="19" width="11.42578125" style="15"/>
    <col min="20" max="16384" width="11.42578125" style="16"/>
  </cols>
  <sheetData>
    <row r="1" spans="1:20" ht="51" customHeight="1">
      <c r="A1" s="88" t="s">
        <v>64</v>
      </c>
      <c r="B1" s="88"/>
      <c r="C1" s="88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T1" s="23"/>
    </row>
    <row r="2" spans="1:20" ht="27" customHeight="1">
      <c r="A2" s="45" t="s">
        <v>11</v>
      </c>
      <c r="B2" s="45" t="s">
        <v>4</v>
      </c>
      <c r="C2" s="45" t="s">
        <v>15</v>
      </c>
      <c r="D2" s="53" t="s">
        <v>6</v>
      </c>
      <c r="E2" s="53" t="s">
        <v>20</v>
      </c>
      <c r="F2" s="53" t="s">
        <v>22</v>
      </c>
      <c r="G2" s="53" t="s">
        <v>24</v>
      </c>
      <c r="H2" s="53" t="s">
        <v>26</v>
      </c>
      <c r="I2" s="53" t="s">
        <v>28</v>
      </c>
      <c r="J2" s="53" t="s">
        <v>30</v>
      </c>
      <c r="K2" s="53" t="s">
        <v>32</v>
      </c>
      <c r="L2" s="53" t="s">
        <v>33</v>
      </c>
      <c r="M2" s="53" t="s">
        <v>36</v>
      </c>
      <c r="N2" s="53" t="s">
        <v>39</v>
      </c>
      <c r="O2" s="53" t="s">
        <v>40</v>
      </c>
      <c r="P2" s="48" t="s">
        <v>19</v>
      </c>
      <c r="Q2" s="16"/>
      <c r="R2" s="16"/>
      <c r="S2" s="16"/>
      <c r="T2" s="25"/>
    </row>
    <row r="3" spans="1:20">
      <c r="A3" s="26">
        <v>30715845896</v>
      </c>
      <c r="B3" s="17" t="s">
        <v>54</v>
      </c>
      <c r="C3" s="30" t="s">
        <v>45</v>
      </c>
      <c r="D3" s="69">
        <v>3102</v>
      </c>
      <c r="E3" s="69">
        <v>3258</v>
      </c>
      <c r="F3" s="69">
        <v>3758</v>
      </c>
      <c r="G3" s="69">
        <v>2217</v>
      </c>
      <c r="H3" s="69">
        <v>2979</v>
      </c>
      <c r="I3" s="69">
        <v>3769.5</v>
      </c>
      <c r="J3" s="69">
        <v>4245</v>
      </c>
      <c r="K3" s="69">
        <v>4259</v>
      </c>
      <c r="L3" s="69">
        <v>3899</v>
      </c>
      <c r="M3" s="69">
        <v>2502</v>
      </c>
      <c r="N3" s="69">
        <v>3730</v>
      </c>
      <c r="O3" s="65">
        <v>2855</v>
      </c>
      <c r="P3" s="50">
        <v>40573.5</v>
      </c>
      <c r="Q3" s="16"/>
      <c r="R3" s="16"/>
      <c r="S3" s="16"/>
    </row>
    <row r="4" spans="1:20">
      <c r="A4" s="26">
        <v>30535168608</v>
      </c>
      <c r="B4" s="17" t="s">
        <v>60</v>
      </c>
      <c r="C4" s="30" t="s">
        <v>45</v>
      </c>
      <c r="D4" s="69">
        <v>2852</v>
      </c>
      <c r="E4" s="69">
        <v>2418</v>
      </c>
      <c r="F4" s="69">
        <v>4093</v>
      </c>
      <c r="G4" s="69">
        <v>2198</v>
      </c>
      <c r="H4" s="69">
        <v>2815</v>
      </c>
      <c r="I4" s="69">
        <v>3370</v>
      </c>
      <c r="J4" s="69">
        <v>3402</v>
      </c>
      <c r="K4" s="69">
        <v>3477</v>
      </c>
      <c r="L4" s="69">
        <v>3372</v>
      </c>
      <c r="M4" s="69">
        <v>3519</v>
      </c>
      <c r="N4" s="69">
        <v>2753</v>
      </c>
      <c r="O4" s="65">
        <v>2635</v>
      </c>
      <c r="P4" s="50">
        <v>36904</v>
      </c>
      <c r="Q4" s="16"/>
      <c r="R4" s="16"/>
      <c r="S4" s="16"/>
    </row>
    <row r="5" spans="1:20">
      <c r="A5" s="26">
        <v>30709194506</v>
      </c>
      <c r="B5" s="17" t="s">
        <v>59</v>
      </c>
      <c r="C5" s="30" t="s">
        <v>45</v>
      </c>
      <c r="D5" s="69">
        <v>229</v>
      </c>
      <c r="E5" s="69">
        <v>404.5</v>
      </c>
      <c r="F5" s="69">
        <v>418.5</v>
      </c>
      <c r="G5" s="69">
        <v>338.5</v>
      </c>
      <c r="H5" s="69">
        <v>737.5</v>
      </c>
      <c r="I5" s="69">
        <v>665</v>
      </c>
      <c r="J5" s="69">
        <v>541.5</v>
      </c>
      <c r="K5" s="69">
        <v>336.5</v>
      </c>
      <c r="L5" s="69">
        <v>341.5</v>
      </c>
      <c r="M5" s="69">
        <v>1112.5</v>
      </c>
      <c r="N5" s="69">
        <v>570.5</v>
      </c>
      <c r="O5" s="65">
        <v>370</v>
      </c>
      <c r="P5" s="50">
        <v>6065.5</v>
      </c>
      <c r="Q5" s="16"/>
      <c r="R5" s="16"/>
      <c r="S5" s="16"/>
    </row>
    <row r="6" spans="1:20">
      <c r="A6" s="26">
        <v>30608708347</v>
      </c>
      <c r="B6" s="17" t="s">
        <v>58</v>
      </c>
      <c r="C6" s="30" t="s">
        <v>45</v>
      </c>
      <c r="D6" s="69">
        <v>527</v>
      </c>
      <c r="E6" s="69">
        <v>322</v>
      </c>
      <c r="F6" s="69">
        <v>446</v>
      </c>
      <c r="G6" s="69">
        <v>241</v>
      </c>
      <c r="H6" s="69">
        <v>398</v>
      </c>
      <c r="I6" s="69">
        <v>477</v>
      </c>
      <c r="J6" s="69">
        <v>484</v>
      </c>
      <c r="K6" s="69">
        <v>478</v>
      </c>
      <c r="L6" s="69">
        <v>309.5</v>
      </c>
      <c r="M6" s="69">
        <v>346</v>
      </c>
      <c r="N6" s="69">
        <v>458</v>
      </c>
      <c r="O6" s="65">
        <v>516</v>
      </c>
      <c r="P6" s="50">
        <v>5002.5</v>
      </c>
      <c r="Q6" s="16"/>
      <c r="R6" s="16"/>
      <c r="S6" s="16"/>
    </row>
    <row r="7" spans="1:20">
      <c r="A7" s="62"/>
      <c r="B7" s="20"/>
      <c r="C7" s="61" t="s">
        <v>0</v>
      </c>
      <c r="D7" s="50">
        <f t="shared" ref="D7:O7" si="0">SUM(D3:D6)</f>
        <v>6710</v>
      </c>
      <c r="E7" s="50">
        <f t="shared" si="0"/>
        <v>6402.5</v>
      </c>
      <c r="F7" s="50">
        <f t="shared" si="0"/>
        <v>8715.5</v>
      </c>
      <c r="G7" s="50">
        <f t="shared" si="0"/>
        <v>4994.5</v>
      </c>
      <c r="H7" s="50">
        <f t="shared" si="0"/>
        <v>6929.5</v>
      </c>
      <c r="I7" s="50">
        <f t="shared" si="0"/>
        <v>8281.5</v>
      </c>
      <c r="J7" s="50">
        <f t="shared" si="0"/>
        <v>8672.5</v>
      </c>
      <c r="K7" s="50">
        <f t="shared" si="0"/>
        <v>8550.5</v>
      </c>
      <c r="L7" s="50">
        <f t="shared" si="0"/>
        <v>7922</v>
      </c>
      <c r="M7" s="50">
        <f t="shared" si="0"/>
        <v>7479.5</v>
      </c>
      <c r="N7" s="50">
        <f t="shared" si="0"/>
        <v>7511.5</v>
      </c>
      <c r="O7" s="50">
        <f t="shared" si="0"/>
        <v>6376</v>
      </c>
      <c r="P7" s="74">
        <f>SUM(D7:O7)</f>
        <v>88545.5</v>
      </c>
    </row>
    <row r="9" spans="1:20" ht="15.75">
      <c r="A9" s="31" t="s">
        <v>18</v>
      </c>
      <c r="B9" s="32"/>
    </row>
  </sheetData>
  <sortState ref="B4:AL1063">
    <sortCondition descending="1" ref="P4:P1063"/>
  </sortState>
  <mergeCells count="1">
    <mergeCell ref="A1:P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J4" sqref="J4"/>
    </sheetView>
  </sheetViews>
  <sheetFormatPr baseColWidth="10" defaultRowHeight="15"/>
  <cols>
    <col min="1" max="1" width="18.28515625" customWidth="1"/>
    <col min="2" max="9" width="17.85546875" customWidth="1"/>
    <col min="10" max="10" width="31.7109375" style="8" customWidth="1"/>
  </cols>
  <sheetData>
    <row r="1" spans="1:11" ht="38.25" customHeight="1">
      <c r="A1" s="87" t="s">
        <v>65</v>
      </c>
      <c r="B1" s="87"/>
      <c r="C1" s="87"/>
      <c r="D1" s="92"/>
      <c r="E1" s="92"/>
      <c r="F1" s="92"/>
      <c r="G1" s="92"/>
      <c r="H1" s="92"/>
      <c r="I1" s="92"/>
    </row>
    <row r="2" spans="1:11" ht="33.75" customHeight="1">
      <c r="A2" s="55" t="s">
        <v>13</v>
      </c>
      <c r="B2" s="56" t="s">
        <v>47</v>
      </c>
      <c r="C2" s="56" t="s">
        <v>48</v>
      </c>
      <c r="D2" s="56" t="s">
        <v>49</v>
      </c>
      <c r="E2" s="56" t="s">
        <v>50</v>
      </c>
      <c r="F2" s="56" t="s">
        <v>51</v>
      </c>
      <c r="G2" s="56" t="s">
        <v>52</v>
      </c>
      <c r="H2" s="57" t="s">
        <v>53</v>
      </c>
      <c r="I2" s="58" t="s">
        <v>14</v>
      </c>
      <c r="J2" s="9"/>
      <c r="K2" s="7"/>
    </row>
    <row r="3" spans="1:11" ht="15" customHeight="1">
      <c r="A3" s="54" t="s">
        <v>16</v>
      </c>
      <c r="B3" s="33">
        <v>3216</v>
      </c>
      <c r="C3" s="33">
        <v>3131</v>
      </c>
      <c r="D3" s="33">
        <v>216</v>
      </c>
      <c r="E3" s="33">
        <v>106</v>
      </c>
      <c r="F3" s="33">
        <v>34</v>
      </c>
      <c r="G3" s="33">
        <v>4</v>
      </c>
      <c r="H3" s="33">
        <v>3</v>
      </c>
      <c r="I3" s="51">
        <f t="shared" ref="I3:I7" si="0">SUM(B3:H3)</f>
        <v>6710</v>
      </c>
      <c r="J3" s="12"/>
      <c r="K3" s="7"/>
    </row>
    <row r="4" spans="1:11" ht="15" customHeight="1">
      <c r="A4" s="54" t="s">
        <v>21</v>
      </c>
      <c r="B4" s="66">
        <v>3197</v>
      </c>
      <c r="C4" s="66">
        <v>3003.5</v>
      </c>
      <c r="D4" s="66">
        <v>149</v>
      </c>
      <c r="E4" s="66">
        <v>17</v>
      </c>
      <c r="F4" s="66">
        <v>31</v>
      </c>
      <c r="G4" s="66">
        <v>5</v>
      </c>
      <c r="H4" s="66"/>
      <c r="I4" s="51">
        <f t="shared" si="0"/>
        <v>6402.5</v>
      </c>
      <c r="J4" s="67"/>
      <c r="K4" s="7"/>
    </row>
    <row r="5" spans="1:11" ht="15" customHeight="1">
      <c r="A5" s="54" t="s">
        <v>23</v>
      </c>
      <c r="B5" s="66">
        <v>4127</v>
      </c>
      <c r="C5" s="66">
        <v>4174.5</v>
      </c>
      <c r="D5" s="66">
        <v>228</v>
      </c>
      <c r="E5" s="66">
        <v>100</v>
      </c>
      <c r="F5" s="66">
        <v>85</v>
      </c>
      <c r="G5" s="66">
        <v>1</v>
      </c>
      <c r="H5" s="66"/>
      <c r="I5" s="51">
        <f t="shared" si="0"/>
        <v>8715.5</v>
      </c>
      <c r="J5" s="67"/>
      <c r="K5" s="7"/>
    </row>
    <row r="6" spans="1:11" ht="15" customHeight="1">
      <c r="A6" s="54" t="s">
        <v>25</v>
      </c>
      <c r="B6" s="66">
        <v>2352</v>
      </c>
      <c r="C6" s="66">
        <v>2491.5</v>
      </c>
      <c r="D6" s="66">
        <v>51</v>
      </c>
      <c r="E6" s="66">
        <v>38</v>
      </c>
      <c r="F6" s="66">
        <v>62</v>
      </c>
      <c r="G6" s="66"/>
      <c r="H6" s="66"/>
      <c r="I6" s="51">
        <f t="shared" si="0"/>
        <v>4994.5</v>
      </c>
      <c r="J6" s="67"/>
      <c r="K6" s="7"/>
    </row>
    <row r="7" spans="1:11" ht="15" customHeight="1">
      <c r="A7" s="54" t="s">
        <v>27</v>
      </c>
      <c r="B7" s="66">
        <v>3195</v>
      </c>
      <c r="C7" s="66">
        <v>3574.5</v>
      </c>
      <c r="D7" s="66">
        <v>115</v>
      </c>
      <c r="E7" s="66">
        <v>4</v>
      </c>
      <c r="F7" s="66">
        <v>33</v>
      </c>
      <c r="G7" s="66">
        <v>8</v>
      </c>
      <c r="H7" s="66"/>
      <c r="I7" s="51">
        <f t="shared" si="0"/>
        <v>6929.5</v>
      </c>
      <c r="J7" s="67"/>
      <c r="K7" s="7"/>
    </row>
    <row r="8" spans="1:11" ht="15" customHeight="1">
      <c r="A8" s="54" t="s">
        <v>29</v>
      </c>
      <c r="B8" s="66">
        <v>3875</v>
      </c>
      <c r="C8" s="66">
        <v>4220.5</v>
      </c>
      <c r="D8" s="66">
        <v>145</v>
      </c>
      <c r="E8" s="66">
        <v>12</v>
      </c>
      <c r="F8" s="66">
        <v>16</v>
      </c>
      <c r="G8" s="66">
        <v>13</v>
      </c>
      <c r="H8" s="66"/>
      <c r="I8" s="51">
        <f>SUM(B8:H8)</f>
        <v>8281.5</v>
      </c>
      <c r="J8" s="67"/>
      <c r="K8" s="7"/>
    </row>
    <row r="9" spans="1:11" ht="15" customHeight="1">
      <c r="A9" s="54" t="s">
        <v>31</v>
      </c>
      <c r="B9" s="66">
        <v>4304.5</v>
      </c>
      <c r="C9" s="66">
        <v>4194</v>
      </c>
      <c r="D9" s="66">
        <v>127</v>
      </c>
      <c r="E9" s="66">
        <v>17</v>
      </c>
      <c r="F9" s="66">
        <v>28</v>
      </c>
      <c r="G9" s="66">
        <v>2</v>
      </c>
      <c r="H9" s="66"/>
      <c r="I9" s="51">
        <f>SUM(B9:H9)</f>
        <v>8672.5</v>
      </c>
      <c r="J9" s="67"/>
      <c r="K9" s="7"/>
    </row>
    <row r="10" spans="1:11" ht="15" customHeight="1">
      <c r="A10" s="54" t="s">
        <v>34</v>
      </c>
      <c r="B10" s="66">
        <v>4186.5</v>
      </c>
      <c r="C10" s="66">
        <v>4138.5</v>
      </c>
      <c r="D10" s="66">
        <v>174.5</v>
      </c>
      <c r="E10" s="66">
        <v>25</v>
      </c>
      <c r="F10" s="66">
        <v>21</v>
      </c>
      <c r="G10" s="66">
        <v>2</v>
      </c>
      <c r="H10" s="66">
        <v>3</v>
      </c>
      <c r="I10" s="51">
        <f t="shared" ref="I10:I14" si="1">SUM(B10:H10)</f>
        <v>8550.5</v>
      </c>
      <c r="J10" s="67"/>
      <c r="K10" s="7"/>
    </row>
    <row r="11" spans="1:11" ht="15" customHeight="1">
      <c r="A11" s="54" t="s">
        <v>35</v>
      </c>
      <c r="B11" s="66">
        <v>3959</v>
      </c>
      <c r="C11" s="66">
        <v>3797.5</v>
      </c>
      <c r="D11" s="66">
        <v>126.5</v>
      </c>
      <c r="E11" s="66">
        <v>24</v>
      </c>
      <c r="F11" s="66">
        <v>13</v>
      </c>
      <c r="G11" s="66">
        <v>2</v>
      </c>
      <c r="H11" s="66"/>
      <c r="I11" s="51">
        <f t="shared" si="1"/>
        <v>7922</v>
      </c>
      <c r="J11" s="67"/>
      <c r="K11" s="7"/>
    </row>
    <row r="12" spans="1:11" ht="15" customHeight="1">
      <c r="A12" s="54" t="s">
        <v>37</v>
      </c>
      <c r="B12" s="66">
        <v>3895.5</v>
      </c>
      <c r="C12" s="66">
        <v>3410</v>
      </c>
      <c r="D12" s="66">
        <v>108</v>
      </c>
      <c r="E12" s="66">
        <v>8</v>
      </c>
      <c r="F12" s="66">
        <v>18</v>
      </c>
      <c r="G12" s="66">
        <v>40</v>
      </c>
      <c r="H12" s="66"/>
      <c r="I12" s="51">
        <f t="shared" si="1"/>
        <v>7479.5</v>
      </c>
      <c r="J12" s="67"/>
      <c r="K12" s="7"/>
    </row>
    <row r="13" spans="1:11" ht="15" customHeight="1">
      <c r="A13" s="54" t="s">
        <v>38</v>
      </c>
      <c r="B13" s="66">
        <v>3979.5</v>
      </c>
      <c r="C13" s="66">
        <v>3416</v>
      </c>
      <c r="D13" s="66">
        <v>67</v>
      </c>
      <c r="E13" s="66">
        <v>31</v>
      </c>
      <c r="F13" s="66">
        <v>17</v>
      </c>
      <c r="G13" s="66">
        <v>1</v>
      </c>
      <c r="H13" s="66"/>
      <c r="I13" s="51">
        <f t="shared" si="1"/>
        <v>7511.5</v>
      </c>
      <c r="J13" s="67"/>
      <c r="K13" s="7"/>
    </row>
    <row r="14" spans="1:11" ht="15" customHeight="1">
      <c r="A14" s="54" t="s">
        <v>41</v>
      </c>
      <c r="B14" s="66">
        <v>3139</v>
      </c>
      <c r="C14" s="66">
        <v>3060</v>
      </c>
      <c r="D14" s="66">
        <v>153</v>
      </c>
      <c r="E14" s="66">
        <v>12</v>
      </c>
      <c r="F14" s="66">
        <v>12</v>
      </c>
      <c r="G14" s="66"/>
      <c r="H14" s="66"/>
      <c r="I14" s="51">
        <f t="shared" si="1"/>
        <v>6376</v>
      </c>
      <c r="J14" s="67"/>
      <c r="K14" s="7"/>
    </row>
    <row r="15" spans="1:11" ht="30">
      <c r="A15" s="59" t="s">
        <v>9</v>
      </c>
      <c r="B15" s="52">
        <v>43426</v>
      </c>
      <c r="C15" s="52">
        <v>42611.5</v>
      </c>
      <c r="D15" s="52">
        <v>1660</v>
      </c>
      <c r="E15" s="52">
        <v>394</v>
      </c>
      <c r="F15" s="52">
        <v>370</v>
      </c>
      <c r="G15" s="52">
        <v>78</v>
      </c>
      <c r="H15" s="52">
        <v>6</v>
      </c>
      <c r="I15" s="60">
        <f>SUM(I3:I14)</f>
        <v>88545.5</v>
      </c>
      <c r="J15" s="10"/>
      <c r="K15" s="7"/>
    </row>
    <row r="16" spans="1:11" ht="30">
      <c r="A16" s="34" t="s">
        <v>10</v>
      </c>
      <c r="B16" s="35">
        <f t="shared" ref="B16:I16" si="2">+B15/$I$15</f>
        <v>0.49043711989880906</v>
      </c>
      <c r="C16" s="35">
        <f t="shared" si="2"/>
        <v>0.48123845932317283</v>
      </c>
      <c r="D16" s="35">
        <f t="shared" si="2"/>
        <v>1.8747423640952957E-2</v>
      </c>
      <c r="E16" s="35">
        <f t="shared" si="2"/>
        <v>4.449689707551485E-3</v>
      </c>
      <c r="F16" s="35">
        <f t="shared" si="2"/>
        <v>4.1786426187666228E-3</v>
      </c>
      <c r="G16" s="35">
        <f t="shared" si="2"/>
        <v>8.8090303855080159E-4</v>
      </c>
      <c r="H16" s="35">
        <f t="shared" si="2"/>
        <v>6.7761772196215503E-5</v>
      </c>
      <c r="I16" s="35">
        <f t="shared" si="2"/>
        <v>1</v>
      </c>
      <c r="J16" s="11"/>
      <c r="K16" s="7"/>
    </row>
    <row r="17" spans="1:11">
      <c r="A17" s="13"/>
      <c r="B17" s="14"/>
      <c r="C17" s="14"/>
      <c r="D17" s="14"/>
      <c r="E17" s="14"/>
      <c r="F17" s="14"/>
      <c r="G17" s="14"/>
      <c r="H17" s="14"/>
      <c r="I17" s="14"/>
      <c r="J17" s="11"/>
      <c r="K17" s="7"/>
    </row>
    <row r="19" spans="1:11">
      <c r="A19" s="93" t="s">
        <v>18</v>
      </c>
      <c r="B19" s="93"/>
      <c r="C19" s="93"/>
      <c r="D19" s="93"/>
      <c r="E19" s="94"/>
      <c r="F19" s="94"/>
    </row>
  </sheetData>
  <mergeCells count="2">
    <mergeCell ref="A1:I1"/>
    <mergeCell ref="A19:F1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2024-04-03T16:39:29Z</dcterms:modified>
</cp:coreProperties>
</file>